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orianablasi/Desktop/5 gennaio/comunicato/"/>
    </mc:Choice>
  </mc:AlternateContent>
  <xr:revisionPtr revIDLastSave="0" documentId="8_{F35CAE2E-A0C7-AA4E-8388-44EFE41DB27D}" xr6:coauthVersionLast="47" xr6:coauthVersionMax="47" xr10:uidLastSave="{00000000-0000-0000-0000-000000000000}"/>
  <bookViews>
    <workbookView xWindow="0" yWindow="460" windowWidth="23040" windowHeight="131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 l="1"/>
  <c r="J20" i="1" l="1"/>
  <c r="J6" i="1" l="1"/>
  <c r="I29" i="1"/>
  <c r="I17" i="1"/>
  <c r="I24" i="1"/>
  <c r="H29" i="1"/>
  <c r="H24" i="1"/>
  <c r="H17" i="1"/>
  <c r="F29" i="1"/>
  <c r="F24" i="1"/>
  <c r="F17" i="1"/>
  <c r="D17" i="1"/>
  <c r="C17" i="1"/>
  <c r="C24" i="1"/>
  <c r="C29" i="1"/>
  <c r="J28" i="1"/>
  <c r="E26" i="1"/>
  <c r="E25" i="1"/>
  <c r="J23" i="1"/>
  <c r="J22" i="1"/>
  <c r="J19" i="1"/>
  <c r="J18" i="1"/>
  <c r="E7" i="1"/>
  <c r="E6" i="1"/>
  <c r="J25" i="1"/>
  <c r="J26" i="1"/>
  <c r="J27" i="1"/>
  <c r="J21" i="1"/>
  <c r="J14" i="1"/>
  <c r="J13" i="1"/>
  <c r="J11" i="1"/>
  <c r="J12" i="1"/>
  <c r="J10" i="1"/>
  <c r="J9" i="1"/>
  <c r="J7" i="1"/>
  <c r="J8" i="1"/>
  <c r="G6" i="1"/>
  <c r="G28" i="1"/>
  <c r="D29" i="1"/>
  <c r="E28" i="1"/>
  <c r="G27" i="1"/>
  <c r="E27" i="1"/>
  <c r="G26" i="1"/>
  <c r="G25" i="1"/>
  <c r="D24" i="1"/>
  <c r="G22" i="1"/>
  <c r="E22" i="1"/>
  <c r="G21" i="1"/>
  <c r="E21" i="1"/>
  <c r="E20" i="1"/>
  <c r="G20" i="1"/>
  <c r="G18" i="1"/>
  <c r="E18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29" i="1" l="1"/>
  <c r="E24" i="1"/>
  <c r="C30" i="1"/>
  <c r="G29" i="1"/>
  <c r="E17" i="1"/>
  <c r="G24" i="1"/>
  <c r="F30" i="1"/>
  <c r="G30" i="1" s="1"/>
  <c r="J24" i="1"/>
  <c r="H30" i="1"/>
  <c r="J29" i="1"/>
  <c r="I30" i="1"/>
  <c r="G17" i="1"/>
  <c r="J17" i="1"/>
  <c r="D30" i="1"/>
  <c r="E30" i="1" l="1"/>
  <c r="J30" i="1"/>
</calcChain>
</file>

<file path=xl/sharedStrings.xml><?xml version="1.0" encoding="utf-8"?>
<sst xmlns="http://schemas.openxmlformats.org/spreadsheetml/2006/main" count="65" uniqueCount="47">
  <si>
    <t>PROGRAMMI</t>
  </si>
  <si>
    <t>(a)</t>
  </si>
  <si>
    <t>(b)</t>
  </si>
  <si>
    <t>(b/a)</t>
  </si>
  <si>
    <t>(c)</t>
  </si>
  <si>
    <t>(c/a)</t>
  </si>
  <si>
    <t>Francia-Italia Alcotra</t>
  </si>
  <si>
    <t>Grecia-Italia</t>
  </si>
  <si>
    <t>Italia-Austria</t>
  </si>
  <si>
    <t>Italia-Croazia</t>
  </si>
  <si>
    <t>Italia-Malta</t>
  </si>
  <si>
    <t>Italia-Slovenia</t>
  </si>
  <si>
    <t>Italia-Svizzera</t>
  </si>
  <si>
    <t>IPA CBC Italia-Albania-Montenegro</t>
  </si>
  <si>
    <t>ADRION</t>
  </si>
  <si>
    <t>ALPINE SPACE</t>
  </si>
  <si>
    <t>CENTRAL EUROPE</t>
  </si>
  <si>
    <t>MEDITERRANEAN</t>
  </si>
  <si>
    <t>ESPON 2020</t>
  </si>
  <si>
    <t>INTERACT III</t>
  </si>
  <si>
    <t>INTERREG Europe</t>
  </si>
  <si>
    <t>URBACT III</t>
  </si>
  <si>
    <t>TOTALE COMPLESSIVO</t>
  </si>
  <si>
    <t>NOTE:</t>
  </si>
  <si>
    <t>FINANZIAMENTO TOTALE (€)</t>
  </si>
  <si>
    <t>% IMPEGNI</t>
  </si>
  <si>
    <t>IMPEGNI AMMESSI (€)</t>
  </si>
  <si>
    <t>PAGAMENTI AMMESSI (€)</t>
  </si>
  <si>
    <t xml:space="preserve">% PAGAMENTI </t>
  </si>
  <si>
    <t>Delta Certificazioni</t>
  </si>
  <si>
    <t>FONDO</t>
  </si>
  <si>
    <t>FESR</t>
  </si>
  <si>
    <t>IPA II</t>
  </si>
  <si>
    <t>ENI</t>
  </si>
  <si>
    <t>(d)</t>
  </si>
  <si>
    <t>(e)</t>
  </si>
  <si>
    <t>(d/e)</t>
  </si>
  <si>
    <t>TOTALE COOPERAZIONE  TRANSFRONTALIERA</t>
  </si>
  <si>
    <t>TOTALE COOPERAZIONE TRANSNAZIONALE</t>
  </si>
  <si>
    <t>TOTALE COOPERAZIONE INTERREGIONALE</t>
  </si>
  <si>
    <t xml:space="preserve">IMPORTI CERTIFICAZIONI </t>
  </si>
  <si>
    <t>ENI CBC MED *</t>
  </si>
  <si>
    <t>ENI CBC IT-TUNISIA *</t>
  </si>
  <si>
    <r>
      <t xml:space="preserve">*L’analisi relativa al calcolo del target N+3 non si applica ai due Programmi di cooperazione transfrontaliera esterna ENI CBC (ENI CBC MED,  ENI CBC IT-TUNISIA),  in considerazione delle loro specifiche disposizioni finanziarie, la Commissione procede automaticamente al disimpegno della parte di un impegno di bilancio  che - entro il 31 dicembre del </t>
    </r>
    <r>
      <rPr>
        <b/>
        <u/>
        <sz val="11"/>
        <color rgb="FF000000"/>
        <rFont val="Calibri"/>
        <family val="2"/>
      </rPr>
      <t>quinto anno</t>
    </r>
    <r>
      <rPr>
        <b/>
        <sz val="11"/>
        <color rgb="FF000000"/>
        <rFont val="Calibri"/>
        <family val="2"/>
      </rPr>
      <t xml:space="preserve"> successivo a quello dell'impegno di bilancio - non sia stata utilizzata per il prefinanziamento o per i pagamenti intermedi o per la quale il soggetto incaricato non abbia presentato dichiarazioni certificate di spesa o domande di pagamento. Pertanto, per il calcolo del delta certificazioni viene presa in considerazione la colonna (D) "impegni". </t>
    </r>
  </si>
  <si>
    <t>N+ 3 AL 31/12/2022</t>
  </si>
  <si>
    <t>Italia - Francia Marittimo</t>
  </si>
  <si>
    <t>AVANZAMENTO FINANZIARIO DEI PROGRAMMI CTE al 30  dicembre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</si>
</sst>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_(* #,##0.00000000_);_(* \(#,##0.00000000\);_(* &quot;-&quot;????????_);_(@_)"/>
  </numFmts>
  <fonts count="21" x14ac:knownFonts="1">
    <font>
      <sz val="11"/>
      <color theme="1"/>
      <name val="Calibri"/>
      <family val="2"/>
      <scheme val="minor"/>
    </font>
    <font>
      <sz val="8"/>
      <color rgb="FF212121"/>
      <name val="Segoe UI"/>
      <family val="2"/>
    </font>
    <font>
      <sz val="11"/>
      <color rgb="FF212121"/>
      <name val="Calibri"/>
      <family val="2"/>
    </font>
    <font>
      <b/>
      <sz val="11"/>
      <color rgb="FF212121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212121"/>
      <name val="Arial"/>
      <family val="2"/>
    </font>
    <font>
      <b/>
      <sz val="10"/>
      <color rgb="FF000000"/>
      <name val="Arial"/>
      <family val="2"/>
    </font>
    <font>
      <b/>
      <u/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212121"/>
      <name val="Calibri"/>
      <family val="2"/>
      <scheme val="minor"/>
    </font>
    <font>
      <b/>
      <sz val="7"/>
      <color rgb="FF212121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" fontId="2" fillId="2" borderId="0" xfId="0" applyNumberFormat="1" applyFont="1" applyFill="1" applyAlignment="1">
      <alignment vertical="center" wrapText="1"/>
    </xf>
    <xf numFmtId="165" fontId="0" fillId="0" borderId="0" xfId="0" applyNumberFormat="1"/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165" fontId="1" fillId="2" borderId="0" xfId="0" applyNumberFormat="1" applyFont="1" applyFill="1"/>
    <xf numFmtId="4" fontId="8" fillId="0" borderId="12" xfId="0" applyNumberFormat="1" applyFont="1" applyBorder="1" applyAlignment="1">
      <alignment horizontal="right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43" fontId="13" fillId="0" borderId="2" xfId="1" applyFont="1" applyFill="1" applyBorder="1" applyAlignment="1">
      <alignment horizontal="center" vertical="center" wrapText="1"/>
    </xf>
    <xf numFmtId="4" fontId="17" fillId="0" borderId="0" xfId="0" applyNumberFormat="1" applyFont="1"/>
    <xf numFmtId="0" fontId="18" fillId="0" borderId="0" xfId="0" applyFont="1"/>
    <xf numFmtId="164" fontId="0" fillId="0" borderId="0" xfId="0" applyNumberFormat="1"/>
    <xf numFmtId="164" fontId="2" fillId="2" borderId="0" xfId="0" applyNumberFormat="1" applyFont="1" applyFill="1" applyAlignment="1">
      <alignment vertical="center" wrapText="1"/>
    </xf>
    <xf numFmtId="3" fontId="0" fillId="0" borderId="0" xfId="0" applyNumberFormat="1"/>
    <xf numFmtId="164" fontId="16" fillId="0" borderId="0" xfId="0" applyNumberFormat="1" applyFont="1"/>
    <xf numFmtId="166" fontId="2" fillId="2" borderId="0" xfId="0" applyNumberFormat="1" applyFont="1" applyFill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right" vertical="center" wrapText="1"/>
    </xf>
    <xf numFmtId="0" fontId="10" fillId="3" borderId="9" xfId="0" applyFont="1" applyFill="1" applyBorder="1" applyAlignment="1">
      <alignment horizontal="left" vertical="center" wrapText="1"/>
    </xf>
    <xf numFmtId="4" fontId="6" fillId="3" borderId="9" xfId="0" applyNumberFormat="1" applyFont="1" applyFill="1" applyBorder="1" applyAlignment="1">
      <alignment horizontal="right" vertical="center" wrapText="1"/>
    </xf>
    <xf numFmtId="0" fontId="10" fillId="3" borderId="10" xfId="0" applyFont="1" applyFill="1" applyBorder="1" applyAlignment="1">
      <alignment horizontal="left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right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9" fontId="20" fillId="0" borderId="2" xfId="0" applyNumberFormat="1" applyFont="1" applyBorder="1" applyAlignment="1">
      <alignment horizontal="center" vertical="center" wrapText="1"/>
    </xf>
    <xf numFmtId="43" fontId="20" fillId="0" borderId="2" xfId="1" applyFont="1" applyFill="1" applyBorder="1" applyAlignment="1">
      <alignment horizontal="right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right" vertical="center" wrapText="1"/>
    </xf>
    <xf numFmtId="43" fontId="6" fillId="0" borderId="10" xfId="1" applyFont="1" applyFill="1" applyBorder="1" applyAlignment="1">
      <alignment horizontal="right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43" fontId="6" fillId="0" borderId="9" xfId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3" fontId="6" fillId="0" borderId="9" xfId="1" applyFont="1" applyFill="1" applyBorder="1" applyAlignment="1">
      <alignment horizontal="right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right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4" fontId="8" fillId="3" borderId="12" xfId="0" applyNumberFormat="1" applyFont="1" applyFill="1" applyBorder="1" applyAlignment="1">
      <alignment horizontal="right" vertical="center" wrapText="1"/>
    </xf>
    <xf numFmtId="9" fontId="8" fillId="3" borderId="12" xfId="0" applyNumberFormat="1" applyFont="1" applyFill="1" applyBorder="1" applyAlignment="1">
      <alignment horizontal="center" vertical="center" wrapText="1"/>
    </xf>
    <xf numFmtId="43" fontId="8" fillId="3" borderId="12" xfId="1" applyFont="1" applyFill="1" applyBorder="1" applyAlignment="1">
      <alignment horizontal="right" vertical="center" wrapText="1"/>
    </xf>
    <xf numFmtId="10" fontId="8" fillId="3" borderId="13" xfId="0" applyNumberFormat="1" applyFont="1" applyFill="1" applyBorder="1" applyAlignment="1">
      <alignment horizontal="center" vertical="center" wrapText="1"/>
    </xf>
    <xf numFmtId="9" fontId="6" fillId="3" borderId="10" xfId="0" applyNumberFormat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right" vertical="center" wrapText="1"/>
    </xf>
    <xf numFmtId="4" fontId="13" fillId="3" borderId="10" xfId="0" applyNumberFormat="1" applyFont="1" applyFill="1" applyBorder="1" applyAlignment="1">
      <alignment horizontal="right" vertical="center" wrapText="1"/>
    </xf>
    <xf numFmtId="9" fontId="13" fillId="3" borderId="10" xfId="0" applyNumberFormat="1" applyFont="1" applyFill="1" applyBorder="1" applyAlignment="1">
      <alignment horizontal="center" vertical="center" wrapText="1"/>
    </xf>
    <xf numFmtId="43" fontId="13" fillId="3" borderId="10" xfId="1" applyFont="1" applyFill="1" applyBorder="1" applyAlignment="1">
      <alignment horizontal="center" vertical="center" wrapText="1"/>
    </xf>
    <xf numFmtId="10" fontId="13" fillId="3" borderId="10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right" vertical="center" wrapText="1"/>
    </xf>
    <xf numFmtId="4" fontId="7" fillId="3" borderId="2" xfId="0" applyNumberFormat="1" applyFont="1" applyFill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" fillId="2" borderId="0" xfId="0" applyFont="1" applyFill="1"/>
    <xf numFmtId="4" fontId="6" fillId="3" borderId="2" xfId="0" applyNumberFormat="1" applyFont="1" applyFill="1" applyBorder="1" applyAlignment="1">
      <alignment horizontal="right" vertical="center" wrapText="1"/>
    </xf>
    <xf numFmtId="4" fontId="0" fillId="3" borderId="9" xfId="0" applyNumberFormat="1" applyFill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43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 2013-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Normal="100" workbookViewId="0">
      <selection activeCell="B4" sqref="B4"/>
    </sheetView>
  </sheetViews>
  <sheetFormatPr baseColWidth="10" defaultColWidth="8.83203125" defaultRowHeight="15" x14ac:dyDescent="0.2"/>
  <cols>
    <col min="1" max="1" width="69.1640625" customWidth="1"/>
    <col min="2" max="2" width="15.5" customWidth="1"/>
    <col min="3" max="3" width="21.1640625" bestFit="1" customWidth="1"/>
    <col min="4" max="4" width="24.5" bestFit="1" customWidth="1"/>
    <col min="5" max="5" width="13.5" customWidth="1"/>
    <col min="6" max="6" width="28.83203125" bestFit="1" customWidth="1"/>
    <col min="7" max="7" width="14.5" customWidth="1"/>
    <col min="8" max="8" width="22.5" bestFit="1" customWidth="1"/>
    <col min="9" max="9" width="22.5" customWidth="1"/>
    <col min="10" max="10" width="25.5" customWidth="1"/>
    <col min="11" max="11" width="19.5" bestFit="1" customWidth="1"/>
    <col min="13" max="13" width="18.83203125" customWidth="1"/>
  </cols>
  <sheetData>
    <row r="1" spans="1:13" ht="14.5" customHeight="1" x14ac:dyDescent="0.2">
      <c r="A1" s="63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1"/>
      <c r="L1" s="2"/>
    </row>
    <row r="2" spans="1:13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1"/>
      <c r="L2" s="2"/>
    </row>
    <row r="3" spans="1:13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1"/>
      <c r="L3" s="2"/>
    </row>
    <row r="4" spans="1:13" ht="28" x14ac:dyDescent="0.2">
      <c r="A4" s="71" t="s">
        <v>0</v>
      </c>
      <c r="B4" s="9" t="s">
        <v>30</v>
      </c>
      <c r="C4" s="9" t="s">
        <v>24</v>
      </c>
      <c r="D4" s="9" t="s">
        <v>26</v>
      </c>
      <c r="E4" s="9" t="s">
        <v>25</v>
      </c>
      <c r="F4" s="9" t="s">
        <v>27</v>
      </c>
      <c r="G4" s="9" t="s">
        <v>28</v>
      </c>
      <c r="H4" s="9" t="s">
        <v>40</v>
      </c>
      <c r="I4" s="9" t="s">
        <v>44</v>
      </c>
      <c r="J4" s="9" t="s">
        <v>29</v>
      </c>
      <c r="K4" s="1"/>
      <c r="L4" s="2"/>
    </row>
    <row r="5" spans="1:13" x14ac:dyDescent="0.2">
      <c r="A5" s="72"/>
      <c r="B5" s="8"/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16" t="s">
        <v>34</v>
      </c>
      <c r="I5" s="16" t="s">
        <v>35</v>
      </c>
      <c r="J5" s="9" t="s">
        <v>36</v>
      </c>
      <c r="K5" s="1"/>
      <c r="L5" s="2"/>
    </row>
    <row r="6" spans="1:13" ht="17" x14ac:dyDescent="0.2">
      <c r="A6" s="30" t="s">
        <v>6</v>
      </c>
      <c r="B6" s="24" t="s">
        <v>31</v>
      </c>
      <c r="C6" s="25">
        <v>233972102</v>
      </c>
      <c r="D6" s="31">
        <v>254690264.63999999</v>
      </c>
      <c r="E6" s="32">
        <f>D6/C6</f>
        <v>1.0885497136748379</v>
      </c>
      <c r="F6" s="31">
        <v>190533370.59999999</v>
      </c>
      <c r="G6" s="32">
        <f>F6/C6</f>
        <v>0.814342261198303</v>
      </c>
      <c r="H6" s="33">
        <v>123692007.52</v>
      </c>
      <c r="I6" s="33">
        <v>118942619.3</v>
      </c>
      <c r="J6" s="34">
        <f>H6/I6</f>
        <v>1.0399300792932848</v>
      </c>
      <c r="K6" s="22"/>
      <c r="L6" s="2"/>
    </row>
    <row r="7" spans="1:13" ht="13.5" customHeight="1" x14ac:dyDescent="0.2">
      <c r="A7" s="30" t="s">
        <v>7</v>
      </c>
      <c r="B7" s="30" t="s">
        <v>31</v>
      </c>
      <c r="C7" s="31">
        <v>123176899</v>
      </c>
      <c r="D7" s="31">
        <v>147268017.38</v>
      </c>
      <c r="E7" s="32">
        <f>D7/C7</f>
        <v>1.1955814651576835</v>
      </c>
      <c r="F7" s="31">
        <v>82450816.370000005</v>
      </c>
      <c r="G7" s="32">
        <f t="shared" ref="G7:G18" si="0">F7/C7</f>
        <v>0.66936915151598353</v>
      </c>
      <c r="H7" s="48">
        <v>66986618.259999998</v>
      </c>
      <c r="I7" s="33">
        <v>62618504.710000001</v>
      </c>
      <c r="J7" s="34">
        <f t="shared" ref="J7:J8" si="1">H7/I7</f>
        <v>1.0697575512259465</v>
      </c>
      <c r="K7" s="6"/>
      <c r="L7" s="2"/>
    </row>
    <row r="8" spans="1:13" ht="17" x14ac:dyDescent="0.2">
      <c r="A8" s="24" t="s">
        <v>8</v>
      </c>
      <c r="B8" s="24" t="s">
        <v>31</v>
      </c>
      <c r="C8" s="25">
        <v>98380352</v>
      </c>
      <c r="D8" s="25">
        <v>106347143.06</v>
      </c>
      <c r="E8" s="49">
        <f t="shared" ref="E8:E18" si="2">D8/C8</f>
        <v>1.0809794933443622</v>
      </c>
      <c r="F8" s="31">
        <v>64306755</v>
      </c>
      <c r="G8" s="49">
        <f t="shared" si="0"/>
        <v>0.65365445124652533</v>
      </c>
      <c r="H8" s="48">
        <v>58786437.689999998</v>
      </c>
      <c r="I8" s="48">
        <v>49184880.649999999</v>
      </c>
      <c r="J8" s="50">
        <f t="shared" si="1"/>
        <v>1.1952135882635306</v>
      </c>
      <c r="K8" s="17"/>
      <c r="L8" s="2"/>
    </row>
    <row r="9" spans="1:13" ht="17" x14ac:dyDescent="0.2">
      <c r="A9" s="24" t="s">
        <v>9</v>
      </c>
      <c r="B9" s="24" t="s">
        <v>31</v>
      </c>
      <c r="C9" s="25">
        <v>236890849</v>
      </c>
      <c r="D9" s="31">
        <v>236613427.47</v>
      </c>
      <c r="E9" s="32">
        <f t="shared" si="2"/>
        <v>0.99882890567039173</v>
      </c>
      <c r="F9" s="31">
        <v>143006824.99000001</v>
      </c>
      <c r="G9" s="32">
        <f t="shared" si="0"/>
        <v>0.60368235241539447</v>
      </c>
      <c r="H9" s="33">
        <v>125391943.98999999</v>
      </c>
      <c r="I9" s="33">
        <v>120426402.95999999</v>
      </c>
      <c r="J9" s="34">
        <f>H9/I9</f>
        <v>1.0412329929978006</v>
      </c>
      <c r="K9" s="1"/>
      <c r="L9" s="2"/>
    </row>
    <row r="10" spans="1:13" ht="17" x14ac:dyDescent="0.2">
      <c r="A10" s="30" t="s">
        <v>45</v>
      </c>
      <c r="B10" s="24" t="s">
        <v>31</v>
      </c>
      <c r="C10" s="25">
        <v>199649897</v>
      </c>
      <c r="D10" s="25">
        <v>198984633.71000001</v>
      </c>
      <c r="E10" s="49">
        <f t="shared" si="2"/>
        <v>0.99666785057244489</v>
      </c>
      <c r="F10" s="25">
        <v>159478233</v>
      </c>
      <c r="G10" s="49">
        <f t="shared" si="0"/>
        <v>0.79878945792794476</v>
      </c>
      <c r="H10" s="48">
        <v>118534766</v>
      </c>
      <c r="I10" s="48">
        <v>101494500.79000001</v>
      </c>
      <c r="J10" s="50">
        <f>H10/I10</f>
        <v>1.1678934826750627</v>
      </c>
      <c r="K10" s="21"/>
      <c r="L10" s="2"/>
    </row>
    <row r="11" spans="1:13" ht="17" x14ac:dyDescent="0.2">
      <c r="A11" s="30" t="s">
        <v>10</v>
      </c>
      <c r="B11" s="30" t="s">
        <v>31</v>
      </c>
      <c r="C11" s="31">
        <v>51708438</v>
      </c>
      <c r="D11" s="40">
        <v>49726264.689800002</v>
      </c>
      <c r="E11" s="49">
        <f t="shared" si="2"/>
        <v>0.96166634717915866</v>
      </c>
      <c r="F11" s="25">
        <v>29150001.199999999</v>
      </c>
      <c r="G11" s="49">
        <f t="shared" si="0"/>
        <v>0.56373780232928328</v>
      </c>
      <c r="H11" s="48">
        <v>26606363.100000001</v>
      </c>
      <c r="I11" s="48">
        <v>26286624.390000001</v>
      </c>
      <c r="J11" s="50">
        <f>H11/I11</f>
        <v>1.0121635515179208</v>
      </c>
      <c r="K11" s="20"/>
      <c r="L11" s="2"/>
    </row>
    <row r="12" spans="1:13" ht="17" x14ac:dyDescent="0.2">
      <c r="A12" s="24" t="s">
        <v>11</v>
      </c>
      <c r="B12" s="24" t="s">
        <v>31</v>
      </c>
      <c r="C12" s="25">
        <v>92588182</v>
      </c>
      <c r="D12" s="31">
        <v>95166810.911428601</v>
      </c>
      <c r="E12" s="32">
        <f t="shared" si="2"/>
        <v>1.0278505188861857</v>
      </c>
      <c r="F12" s="31">
        <v>83343209.430000007</v>
      </c>
      <c r="G12" s="32">
        <f t="shared" si="0"/>
        <v>0.90014953992724478</v>
      </c>
      <c r="H12" s="33">
        <v>61374298.880000003</v>
      </c>
      <c r="I12" s="33">
        <v>46607834.329999998</v>
      </c>
      <c r="J12" s="34">
        <f t="shared" ref="J12:J27" si="3">H12/I12</f>
        <v>1.316823657702012</v>
      </c>
      <c r="K12" s="1"/>
      <c r="L12" s="2"/>
    </row>
    <row r="13" spans="1:13" ht="17" x14ac:dyDescent="0.2">
      <c r="A13" s="62" t="s">
        <v>12</v>
      </c>
      <c r="B13" s="35" t="s">
        <v>31</v>
      </c>
      <c r="C13" s="36">
        <v>118281056</v>
      </c>
      <c r="D13" s="36">
        <v>109304494.03</v>
      </c>
      <c r="E13" s="37">
        <f t="shared" si="2"/>
        <v>0.92410820233123381</v>
      </c>
      <c r="F13" s="36">
        <v>73663649.700000003</v>
      </c>
      <c r="G13" s="37">
        <f t="shared" si="0"/>
        <v>0.62278484984104299</v>
      </c>
      <c r="H13" s="38">
        <v>64732024.890000001</v>
      </c>
      <c r="I13" s="38">
        <v>59939795.149999999</v>
      </c>
      <c r="J13" s="39">
        <f t="shared" si="3"/>
        <v>1.0799507193510989</v>
      </c>
      <c r="K13" s="23"/>
      <c r="L13" s="2"/>
      <c r="M13" s="19"/>
    </row>
    <row r="14" spans="1:13" ht="17" x14ac:dyDescent="0.2">
      <c r="A14" s="24" t="s">
        <v>13</v>
      </c>
      <c r="B14" s="30" t="s">
        <v>32</v>
      </c>
      <c r="C14" s="31">
        <v>92707558</v>
      </c>
      <c r="D14" s="31">
        <v>91981428.650000006</v>
      </c>
      <c r="E14" s="32">
        <f t="shared" si="2"/>
        <v>0.99216752802398278</v>
      </c>
      <c r="F14" s="31">
        <v>59452611.200000003</v>
      </c>
      <c r="G14" s="32">
        <f t="shared" si="0"/>
        <v>0.64129195593740052</v>
      </c>
      <c r="H14" s="33">
        <v>49155206.899999999</v>
      </c>
      <c r="I14" s="33">
        <v>46799073</v>
      </c>
      <c r="J14" s="34">
        <f t="shared" si="3"/>
        <v>1.0503457386858923</v>
      </c>
      <c r="K14" s="1"/>
      <c r="L14" s="2"/>
    </row>
    <row r="15" spans="1:13" ht="17" x14ac:dyDescent="0.2">
      <c r="A15" s="24" t="s">
        <v>41</v>
      </c>
      <c r="B15" s="24" t="s">
        <v>33</v>
      </c>
      <c r="C15" s="25">
        <v>234549558</v>
      </c>
      <c r="D15" s="25">
        <v>227278282.69</v>
      </c>
      <c r="E15" s="49">
        <f t="shared" si="2"/>
        <v>0.96899898097441739</v>
      </c>
      <c r="F15" s="25">
        <v>100226718.73</v>
      </c>
      <c r="G15" s="49">
        <f t="shared" si="0"/>
        <v>0.42731574335347927</v>
      </c>
      <c r="H15" s="48">
        <v>54053629.530000001</v>
      </c>
      <c r="I15" s="51">
        <v>26288145</v>
      </c>
      <c r="J15" s="50">
        <f>D15/I15</f>
        <v>8.6456569183561633</v>
      </c>
      <c r="K15" s="1"/>
      <c r="L15" s="2"/>
    </row>
    <row r="16" spans="1:13" ht="18" thickBot="1" x14ac:dyDescent="0.25">
      <c r="A16" s="30" t="s">
        <v>42</v>
      </c>
      <c r="B16" s="26" t="s">
        <v>33</v>
      </c>
      <c r="C16" s="44">
        <v>37023850</v>
      </c>
      <c r="D16" s="44">
        <v>32714306.059999999</v>
      </c>
      <c r="E16" s="46">
        <f t="shared" si="2"/>
        <v>0.88360086970966012</v>
      </c>
      <c r="F16" s="44">
        <v>15640873.43</v>
      </c>
      <c r="G16" s="46">
        <f t="shared" si="0"/>
        <v>0.4224539973557585</v>
      </c>
      <c r="H16" s="45">
        <v>4054348.97</v>
      </c>
      <c r="I16" s="43">
        <v>6727571</v>
      </c>
      <c r="J16" s="34">
        <f>D16/I16</f>
        <v>4.8627217847273556</v>
      </c>
      <c r="K16" s="1"/>
      <c r="L16" s="2"/>
    </row>
    <row r="17" spans="1:13" ht="18" thickBot="1" x14ac:dyDescent="0.25">
      <c r="A17" s="10" t="s">
        <v>37</v>
      </c>
      <c r="B17" s="11"/>
      <c r="C17" s="14">
        <f>SUM(C6:C16)</f>
        <v>1518928741</v>
      </c>
      <c r="D17" s="52">
        <f>SUM(D6:D16)</f>
        <v>1550075073.2912288</v>
      </c>
      <c r="E17" s="53">
        <f>D17/C17</f>
        <v>1.0205054598352805</v>
      </c>
      <c r="F17" s="52">
        <f>SUM(F6:F16)</f>
        <v>1001253063.6500002</v>
      </c>
      <c r="G17" s="53">
        <f>F17/C17</f>
        <v>0.65918369744640981</v>
      </c>
      <c r="H17" s="54">
        <f>SUM(H6:H16)</f>
        <v>753367645.73000002</v>
      </c>
      <c r="I17" s="54">
        <f>SUM(I6:I16)</f>
        <v>665315951.27999997</v>
      </c>
      <c r="J17" s="55">
        <f>H17/I17</f>
        <v>1.1323456837020029</v>
      </c>
      <c r="K17" s="1"/>
      <c r="L17" s="2"/>
    </row>
    <row r="18" spans="1:13" ht="17" x14ac:dyDescent="0.2">
      <c r="A18" s="30" t="s">
        <v>14</v>
      </c>
      <c r="B18" s="28" t="s">
        <v>31</v>
      </c>
      <c r="C18" s="64">
        <v>117918198</v>
      </c>
      <c r="D18" s="66">
        <v>118628976.84999999</v>
      </c>
      <c r="E18" s="68">
        <f t="shared" si="2"/>
        <v>1.0060277282222376</v>
      </c>
      <c r="F18" s="67">
        <v>82246142</v>
      </c>
      <c r="G18" s="68">
        <f t="shared" si="0"/>
        <v>0.69748472580966681</v>
      </c>
      <c r="H18" s="41">
        <v>53162098.909999996</v>
      </c>
      <c r="I18" s="41">
        <v>49919829.877500013</v>
      </c>
      <c r="J18" s="42">
        <f>H18/I18</f>
        <v>1.0649495208708903</v>
      </c>
      <c r="K18" s="86"/>
      <c r="L18" s="73"/>
    </row>
    <row r="19" spans="1:13" ht="17" x14ac:dyDescent="0.2">
      <c r="A19" s="30"/>
      <c r="B19" s="24" t="s">
        <v>32</v>
      </c>
      <c r="C19" s="65"/>
      <c r="D19" s="67"/>
      <c r="E19" s="69"/>
      <c r="F19" s="70"/>
      <c r="G19" s="69"/>
      <c r="H19" s="33">
        <v>9582525.7599999998</v>
      </c>
      <c r="I19" s="33">
        <v>9383105.3825000003</v>
      </c>
      <c r="J19" s="34">
        <f>H19/I19</f>
        <v>1.0212531320251321</v>
      </c>
      <c r="K19" s="87"/>
      <c r="L19" s="73"/>
    </row>
    <row r="20" spans="1:13" ht="17" x14ac:dyDescent="0.2">
      <c r="A20" s="30" t="s">
        <v>15</v>
      </c>
      <c r="B20" s="24" t="s">
        <v>31</v>
      </c>
      <c r="C20" s="25">
        <v>139751456</v>
      </c>
      <c r="D20" s="25">
        <v>138909373.47999999</v>
      </c>
      <c r="E20" s="49">
        <f>D20/C20</f>
        <v>0.99397442757233234</v>
      </c>
      <c r="F20" s="25">
        <v>130027287.63</v>
      </c>
      <c r="G20" s="49">
        <f>F20/C20</f>
        <v>0.93041812480293584</v>
      </c>
      <c r="H20" s="48">
        <v>108054595.3</v>
      </c>
      <c r="I20" s="48">
        <v>93375253</v>
      </c>
      <c r="J20" s="50">
        <f>H20/I20</f>
        <v>1.1572080591845892</v>
      </c>
      <c r="K20" s="1"/>
      <c r="L20" s="2"/>
    </row>
    <row r="21" spans="1:13" ht="17" x14ac:dyDescent="0.2">
      <c r="A21" s="30" t="s">
        <v>16</v>
      </c>
      <c r="B21" s="30" t="s">
        <v>31</v>
      </c>
      <c r="C21" s="31">
        <v>246581122</v>
      </c>
      <c r="D21" s="25">
        <v>307234582.08999997</v>
      </c>
      <c r="E21" s="49">
        <f>D21/C21</f>
        <v>1.2459777115054249</v>
      </c>
      <c r="F21" s="25">
        <v>262000510.53</v>
      </c>
      <c r="G21" s="49">
        <f>F21/C21</f>
        <v>1.0625327210977651</v>
      </c>
      <c r="H21" s="33">
        <v>214875727.69</v>
      </c>
      <c r="I21" s="48">
        <v>197406282</v>
      </c>
      <c r="J21" s="50">
        <f t="shared" si="3"/>
        <v>1.0884948822955898</v>
      </c>
      <c r="K21" s="1"/>
      <c r="L21" s="2"/>
    </row>
    <row r="22" spans="1:13" ht="17" x14ac:dyDescent="0.2">
      <c r="A22" s="30" t="s">
        <v>17</v>
      </c>
      <c r="B22" s="24" t="s">
        <v>31</v>
      </c>
      <c r="C22" s="78">
        <v>275905320</v>
      </c>
      <c r="D22" s="70">
        <v>296557985.26999998</v>
      </c>
      <c r="E22" s="69">
        <f>D22/C22</f>
        <v>1.0748541755918297</v>
      </c>
      <c r="F22" s="70">
        <v>251869542.38</v>
      </c>
      <c r="G22" s="69">
        <f>F22/C22</f>
        <v>0.91288396461510779</v>
      </c>
      <c r="H22" s="33">
        <v>213134858.81999999</v>
      </c>
      <c r="I22" s="33">
        <v>129674886.5</v>
      </c>
      <c r="J22" s="34">
        <f>H22/I22</f>
        <v>1.6436093724284848</v>
      </c>
      <c r="K22" s="18"/>
      <c r="L22" s="2"/>
    </row>
    <row r="23" spans="1:13" ht="18" thickBot="1" x14ac:dyDescent="0.25">
      <c r="A23" s="30"/>
      <c r="B23" s="26" t="s">
        <v>32</v>
      </c>
      <c r="C23" s="79"/>
      <c r="D23" s="80"/>
      <c r="E23" s="81"/>
      <c r="F23" s="80"/>
      <c r="G23" s="81"/>
      <c r="H23" s="45">
        <v>7933390.4100000001</v>
      </c>
      <c r="I23" s="45">
        <v>5408331.3399999999</v>
      </c>
      <c r="J23" s="47">
        <f>H23/I23</f>
        <v>1.4668832050515603</v>
      </c>
      <c r="K23" s="1"/>
      <c r="L23" s="2"/>
      <c r="M23" s="7"/>
    </row>
    <row r="24" spans="1:13" ht="18" thickBot="1" x14ac:dyDescent="0.25">
      <c r="A24" s="10" t="s">
        <v>38</v>
      </c>
      <c r="B24" s="11"/>
      <c r="C24" s="14">
        <f>SUM(C18:C23)</f>
        <v>780156096</v>
      </c>
      <c r="D24" s="52">
        <f>SUM(D18:D23)</f>
        <v>861330917.68999994</v>
      </c>
      <c r="E24" s="53">
        <f t="shared" ref="E24:E30" si="4">D24/C24</f>
        <v>1.1040494615195571</v>
      </c>
      <c r="F24" s="52">
        <f>SUM(F18:F23)</f>
        <v>726143482.53999996</v>
      </c>
      <c r="G24" s="53">
        <f t="shared" ref="G24:G29" si="5">F24/C24</f>
        <v>0.93076691480470075</v>
      </c>
      <c r="H24" s="54">
        <f>SUM(H18:H23)</f>
        <v>606743196.88999999</v>
      </c>
      <c r="I24" s="54">
        <f>SUM(I18:I23)</f>
        <v>485167688.09999996</v>
      </c>
      <c r="J24" s="55">
        <f>H24/I24</f>
        <v>1.250584512884835</v>
      </c>
      <c r="K24" s="1"/>
      <c r="L24" s="2"/>
      <c r="M24" s="7"/>
    </row>
    <row r="25" spans="1:13" ht="17" x14ac:dyDescent="0.2">
      <c r="A25" s="24" t="s">
        <v>18</v>
      </c>
      <c r="B25" s="28" t="s">
        <v>31</v>
      </c>
      <c r="C25" s="29">
        <v>48678851</v>
      </c>
      <c r="D25" s="29">
        <v>50503851</v>
      </c>
      <c r="E25" s="56">
        <f t="shared" si="4"/>
        <v>1.0374906137369595</v>
      </c>
      <c r="F25" s="29">
        <v>45174447.729999997</v>
      </c>
      <c r="G25" s="56">
        <f t="shared" si="5"/>
        <v>0.92800973732925607</v>
      </c>
      <c r="H25" s="57">
        <v>38398276.630000003</v>
      </c>
      <c r="I25" s="41">
        <v>24746496.670000002</v>
      </c>
      <c r="J25" s="42">
        <f t="shared" si="3"/>
        <v>1.5516651565694126</v>
      </c>
      <c r="K25" s="1"/>
      <c r="L25" s="2"/>
    </row>
    <row r="26" spans="1:13" ht="17" x14ac:dyDescent="0.2">
      <c r="A26" s="24" t="s">
        <v>19</v>
      </c>
      <c r="B26" s="24" t="s">
        <v>31</v>
      </c>
      <c r="C26" s="25">
        <v>46344229</v>
      </c>
      <c r="D26" s="25">
        <v>39392594</v>
      </c>
      <c r="E26" s="49">
        <f t="shared" si="4"/>
        <v>0.8499999859745212</v>
      </c>
      <c r="F26" s="25">
        <v>41621052.609999999</v>
      </c>
      <c r="G26" s="49">
        <f t="shared" si="5"/>
        <v>0.89808490740022884</v>
      </c>
      <c r="H26" s="33">
        <v>35377894.719999999</v>
      </c>
      <c r="I26" s="48">
        <v>23559643.73</v>
      </c>
      <c r="J26" s="50">
        <f t="shared" si="3"/>
        <v>1.5016311420257626</v>
      </c>
      <c r="K26" s="1"/>
      <c r="L26" s="2"/>
    </row>
    <row r="27" spans="1:13" ht="17" x14ac:dyDescent="0.2">
      <c r="A27" s="30" t="s">
        <v>20</v>
      </c>
      <c r="B27" s="24" t="s">
        <v>31</v>
      </c>
      <c r="C27" s="25">
        <v>426309618</v>
      </c>
      <c r="D27" s="25">
        <v>427469086.18000001</v>
      </c>
      <c r="E27" s="49">
        <f t="shared" si="4"/>
        <v>1.0027197795476432</v>
      </c>
      <c r="F27" s="25">
        <v>351792139.30000001</v>
      </c>
      <c r="G27" s="49">
        <f t="shared" si="5"/>
        <v>0.82520338375288549</v>
      </c>
      <c r="H27" s="48">
        <v>287255391.50999999</v>
      </c>
      <c r="I27" s="48">
        <v>214903534.19999999</v>
      </c>
      <c r="J27" s="50">
        <f t="shared" si="3"/>
        <v>1.3366713236212566</v>
      </c>
      <c r="K27" s="1"/>
      <c r="L27" s="2"/>
    </row>
    <row r="28" spans="1:13" ht="18" thickBot="1" x14ac:dyDescent="0.25">
      <c r="A28" s="24" t="s">
        <v>21</v>
      </c>
      <c r="B28" s="26" t="s">
        <v>31</v>
      </c>
      <c r="C28" s="27">
        <v>96324550</v>
      </c>
      <c r="D28" s="44">
        <v>96137923.170000002</v>
      </c>
      <c r="E28" s="46">
        <f t="shared" si="4"/>
        <v>0.99806252061390377</v>
      </c>
      <c r="F28" s="44">
        <v>62884649.009999998</v>
      </c>
      <c r="G28" s="46">
        <f>F28/C28</f>
        <v>0.65284134740312827</v>
      </c>
      <c r="H28" s="33">
        <v>52151787.520000003</v>
      </c>
      <c r="I28" s="33">
        <v>44438000.427500002</v>
      </c>
      <c r="J28" s="47">
        <f>H28/I28</f>
        <v>1.1735853777913554</v>
      </c>
      <c r="K28" s="1"/>
      <c r="L28" s="2"/>
    </row>
    <row r="29" spans="1:13" ht="18" thickBot="1" x14ac:dyDescent="0.25">
      <c r="A29" s="10" t="s">
        <v>39</v>
      </c>
      <c r="B29" s="11"/>
      <c r="C29" s="14">
        <f>SUM(C25:C28)</f>
        <v>617657248</v>
      </c>
      <c r="D29" s="52">
        <f>SUM(D25:D28)</f>
        <v>613503454.35000002</v>
      </c>
      <c r="E29" s="53">
        <f t="shared" si="4"/>
        <v>0.99327492122297578</v>
      </c>
      <c r="F29" s="52">
        <f>SUM(F25:F28)</f>
        <v>501472288.64999998</v>
      </c>
      <c r="G29" s="53">
        <f t="shared" si="5"/>
        <v>0.81189412133313132</v>
      </c>
      <c r="H29" s="54">
        <f>SUM(H25:H28)</f>
        <v>413183350.38</v>
      </c>
      <c r="I29" s="54">
        <f>SUM(I25:I28)</f>
        <v>307647675.02749997</v>
      </c>
      <c r="J29" s="55">
        <f>H29/I29</f>
        <v>1.3430407050632396</v>
      </c>
      <c r="K29" s="1"/>
      <c r="L29" s="2"/>
    </row>
    <row r="30" spans="1:13" ht="17" x14ac:dyDescent="0.2">
      <c r="A30" s="12" t="s">
        <v>22</v>
      </c>
      <c r="B30" s="12"/>
      <c r="C30" s="15">
        <f>C17+C24+C29</f>
        <v>2916742085</v>
      </c>
      <c r="D30" s="58">
        <f>D17+D24+D29</f>
        <v>3024909445.3312287</v>
      </c>
      <c r="E30" s="59">
        <f t="shared" si="4"/>
        <v>1.0370849931804063</v>
      </c>
      <c r="F30" s="58">
        <f>F17+F24+F29</f>
        <v>2228868834.8400002</v>
      </c>
      <c r="G30" s="59">
        <f>F30/C30</f>
        <v>0.76416384098630374</v>
      </c>
      <c r="H30" s="60">
        <f>H17+H24+H29</f>
        <v>1773294193</v>
      </c>
      <c r="I30" s="60">
        <f>I17+I24+I29</f>
        <v>1458131314.4074998</v>
      </c>
      <c r="J30" s="61">
        <f>H30/I30</f>
        <v>1.2161416296861878</v>
      </c>
      <c r="K30" s="1"/>
      <c r="L30" s="2"/>
    </row>
    <row r="31" spans="1:13" ht="16" thickBot="1" x14ac:dyDescent="0.25">
      <c r="A31" s="3"/>
      <c r="B31" s="3"/>
      <c r="C31" s="82"/>
      <c r="D31" s="82"/>
      <c r="E31" s="82"/>
      <c r="F31" s="3"/>
      <c r="G31" s="3"/>
      <c r="H31" s="3"/>
      <c r="I31" s="4"/>
      <c r="J31" s="3"/>
      <c r="K31" s="3"/>
      <c r="L31" s="2"/>
    </row>
    <row r="32" spans="1:13" x14ac:dyDescent="0.2">
      <c r="A32" s="3"/>
      <c r="B32" s="3"/>
      <c r="C32" s="13"/>
      <c r="D32" s="13"/>
      <c r="E32" s="3"/>
      <c r="F32" s="13"/>
      <c r="G32" s="3"/>
      <c r="H32" s="13"/>
      <c r="I32" s="13"/>
      <c r="J32" s="3"/>
      <c r="K32" s="3"/>
      <c r="L32" s="2"/>
    </row>
    <row r="33" spans="1:12" ht="14.5" customHeight="1" x14ac:dyDescent="0.2">
      <c r="A33" s="83" t="s">
        <v>23</v>
      </c>
      <c r="B33" s="84"/>
      <c r="C33" s="84"/>
      <c r="D33" s="84"/>
      <c r="E33" s="84"/>
      <c r="F33" s="84"/>
      <c r="G33" s="85"/>
      <c r="H33" s="5"/>
      <c r="I33" s="77"/>
      <c r="J33" s="77"/>
      <c r="K33" s="77"/>
      <c r="L33" s="73"/>
    </row>
    <row r="34" spans="1:12" ht="134.25" customHeight="1" x14ac:dyDescent="0.2">
      <c r="A34" s="74" t="s">
        <v>43</v>
      </c>
      <c r="B34" s="75"/>
      <c r="C34" s="75"/>
      <c r="D34" s="75"/>
      <c r="E34" s="75"/>
      <c r="F34" s="75"/>
      <c r="G34" s="76"/>
      <c r="H34" s="5"/>
      <c r="I34" s="77"/>
      <c r="J34" s="77"/>
      <c r="K34" s="77"/>
      <c r="L34" s="73"/>
    </row>
  </sheetData>
  <mergeCells count="21">
    <mergeCell ref="L18:L19"/>
    <mergeCell ref="A34:G34"/>
    <mergeCell ref="I33:I34"/>
    <mergeCell ref="J33:J34"/>
    <mergeCell ref="C22:C23"/>
    <mergeCell ref="D22:D23"/>
    <mergeCell ref="E22:E23"/>
    <mergeCell ref="F22:F23"/>
    <mergeCell ref="G22:G23"/>
    <mergeCell ref="C31:E31"/>
    <mergeCell ref="A33:G33"/>
    <mergeCell ref="L33:L34"/>
    <mergeCell ref="K33:K34"/>
    <mergeCell ref="K18:K19"/>
    <mergeCell ref="A1:J3"/>
    <mergeCell ref="C18:C19"/>
    <mergeCell ref="D18:D19"/>
    <mergeCell ref="E18:E19"/>
    <mergeCell ref="F18:F19"/>
    <mergeCell ref="G18:G19"/>
    <mergeCell ref="A4:A5"/>
  </mergeCells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utente01</dc:creator>
  <cp:lastModifiedBy>Microsoft Office User</cp:lastModifiedBy>
  <cp:lastPrinted>2021-05-25T09:55:14Z</cp:lastPrinted>
  <dcterms:created xsi:type="dcterms:W3CDTF">2020-12-24T17:44:19Z</dcterms:created>
  <dcterms:modified xsi:type="dcterms:W3CDTF">2023-01-05T14:39:01Z</dcterms:modified>
</cp:coreProperties>
</file>